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702 Application" sheetId="1" state="visible" r:id="rId1"/>
    <sheet name="G703 Continuation" sheetId="2" state="visible" r:id="rId2"/>
    <sheet name="Reconcili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6">
    <font>
      <name val="Calibri"/>
      <family val="2"/>
      <color theme="1"/>
      <sz val="11"/>
      <scheme val="minor"/>
    </font>
    <font>
      <b val="1"/>
      <sz val="11"/>
    </font>
    <font>
      <sz val="10"/>
    </font>
    <font>
      <b val="1"/>
      <sz val="10"/>
    </font>
    <font>
      <i val="1"/>
      <color rgb="00666666"/>
      <sz val="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bottom" wrapText="1"/>
    </xf>
    <xf numFmtId="0" fontId="0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164" fontId="3" fillId="0" borderId="1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20" customWidth="1" min="3" max="3"/>
  </cols>
  <sheetData>
    <row r="1">
      <c r="A1" s="1" t="inlineStr">
        <is>
          <t>Application and Certificate for Payment</t>
        </is>
      </c>
    </row>
    <row r="3">
      <c r="A3" s="2" t="inlineStr">
        <is>
          <t>Project</t>
        </is>
      </c>
      <c r="C3" t="inlineStr">
        <is>
          <t>2026-014 — Riverside Medical Office Building</t>
        </is>
      </c>
    </row>
    <row r="4">
      <c r="A4" s="2" t="inlineStr">
        <is>
          <t>Contract</t>
        </is>
      </c>
      <c r="C4" t="inlineStr">
        <is>
          <t>PC-2026-014</t>
        </is>
      </c>
    </row>
    <row r="5">
      <c r="A5" s="2" t="inlineStr">
        <is>
          <t>Application No.</t>
        </is>
      </c>
      <c r="C5" t="inlineStr">
        <is>
          <t>3</t>
        </is>
      </c>
    </row>
    <row r="6">
      <c r="A6" s="2" t="inlineStr">
        <is>
          <t>Period</t>
        </is>
      </c>
      <c r="C6" t="inlineStr">
        <is>
          <t>2026-04-01 to 2026-04-28</t>
        </is>
      </c>
    </row>
    <row r="7">
      <c r="A7" s="2" t="inlineStr">
        <is>
          <t>Application date</t>
        </is>
      </c>
      <c r="C7" t="inlineStr">
        <is>
          <t>2026-04-28</t>
        </is>
      </c>
    </row>
    <row r="9">
      <c r="A9" t="inlineStr">
        <is>
          <t>1</t>
        </is>
      </c>
      <c r="B9" t="inlineStr">
        <is>
          <t>Original contract sum</t>
        </is>
      </c>
      <c r="C9" s="3" t="n">
        <v>4850000</v>
      </c>
    </row>
    <row r="10">
      <c r="A10" t="inlineStr">
        <is>
          <t>2</t>
        </is>
      </c>
      <c r="B10" t="inlineStr">
        <is>
          <t>Net change by change orders</t>
        </is>
      </c>
      <c r="C10" s="3" t="n">
        <v>148000</v>
      </c>
    </row>
    <row r="11">
      <c r="A11" s="4" t="inlineStr">
        <is>
          <t>3</t>
        </is>
      </c>
      <c r="B11" s="4" t="inlineStr">
        <is>
          <t>Contract sum to date (1 + 2)</t>
        </is>
      </c>
      <c r="C11" s="5">
        <f>C9+C10</f>
        <v/>
      </c>
    </row>
    <row r="12">
      <c r="A12" t="inlineStr">
        <is>
          <t>4</t>
        </is>
      </c>
      <c r="B12" t="inlineStr">
        <is>
          <t>Total completed and stored to date</t>
        </is>
      </c>
      <c r="C12" s="5">
        <f>'G703 Continuation'!H19</f>
        <v/>
      </c>
    </row>
    <row r="13">
      <c r="A13" t="inlineStr">
        <is>
          <t>5a</t>
        </is>
      </c>
      <c r="B13" t="inlineStr">
        <is>
          <t>Retainage on completed work</t>
        </is>
      </c>
      <c r="C13" s="3" t="n">
        <v>82050</v>
      </c>
    </row>
    <row r="14">
      <c r="A14" t="inlineStr">
        <is>
          <t>5b</t>
        </is>
      </c>
      <c r="B14" t="inlineStr">
        <is>
          <t>Retainage on stored material</t>
        </is>
      </c>
      <c r="C14" s="3" t="n">
        <v>0</v>
      </c>
    </row>
    <row r="15">
      <c r="A15" t="inlineStr">
        <is>
          <t>5</t>
        </is>
      </c>
      <c r="B15" t="inlineStr">
        <is>
          <t>Total retainage (5a + 5b)</t>
        </is>
      </c>
      <c r="C15" s="3">
        <f>C13+C14</f>
        <v/>
      </c>
    </row>
    <row r="16">
      <c r="A16" s="4" t="inlineStr">
        <is>
          <t>6</t>
        </is>
      </c>
      <c r="B16" s="4" t="inlineStr">
        <is>
          <t>Total earned less retainage (4 − 5)</t>
        </is>
      </c>
      <c r="C16" s="5">
        <f>C12-C15</f>
        <v/>
      </c>
    </row>
    <row r="17">
      <c r="A17" t="inlineStr">
        <is>
          <t>7</t>
        </is>
      </c>
      <c r="B17" t="inlineStr">
        <is>
          <t>Less previous certificates for payment</t>
        </is>
      </c>
      <c r="C17" s="3" t="n">
        <v>863550</v>
      </c>
    </row>
    <row r="18">
      <c r="A18" s="4" t="inlineStr">
        <is>
          <t>8</t>
        </is>
      </c>
      <c r="B18" s="4" t="inlineStr">
        <is>
          <t>Current payment due (6 − 7)</t>
        </is>
      </c>
      <c r="C18" s="5">
        <f>C16-C17</f>
        <v/>
      </c>
    </row>
    <row r="19">
      <c r="A19" s="4" t="inlineStr">
        <is>
          <t>9</t>
        </is>
      </c>
      <c r="B19" s="4" t="inlineStr">
        <is>
          <t>Balance to finish, including retainage (3 − 6)</t>
        </is>
      </c>
      <c r="C19" s="5">
        <f>C11-C16</f>
        <v/>
      </c>
    </row>
    <row r="21">
      <c r="A21" s="6" t="inlineStr">
        <is>
          <t>Change order summary</t>
        </is>
      </c>
    </row>
    <row r="22">
      <c r="B22" t="inlineStr">
        <is>
          <t>Approved in previous months — additions</t>
        </is>
      </c>
      <c r="C22" s="3" t="n">
        <v>0</v>
      </c>
    </row>
    <row r="23">
      <c r="B23" t="inlineStr">
        <is>
          <t>Approved in previous months — deductions</t>
        </is>
      </c>
      <c r="C23" s="3" t="n">
        <v>0</v>
      </c>
    </row>
    <row r="24">
      <c r="B24" t="inlineStr">
        <is>
          <t>Approved this month — additions</t>
        </is>
      </c>
      <c r="C24" s="3" t="n">
        <v>148000</v>
      </c>
    </row>
    <row r="25">
      <c r="B25" t="inlineStr">
        <is>
          <t>Approved this month — deductions</t>
        </is>
      </c>
      <c r="C25" s="3" t="n">
        <v>0</v>
      </c>
    </row>
    <row r="28">
      <c r="A28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9"/>
    <row r="30"/>
  </sheetData>
  <mergeCells count="1">
    <mergeCell ref="A28:D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8" customWidth="1" min="3" max="3"/>
    <col width="16" customWidth="1" min="4" max="4"/>
    <col width="16" customWidth="1" min="5" max="5"/>
    <col width="14" customWidth="1" min="6" max="6"/>
    <col width="16" customWidth="1" min="7" max="7"/>
    <col width="18" customWidth="1" min="8" max="8"/>
    <col width="9" customWidth="1" min="9" max="9"/>
    <col width="16" customWidth="1" min="10" max="10"/>
    <col width="14" customWidth="1" min="11" max="11"/>
  </cols>
  <sheetData>
    <row r="1">
      <c r="A1" s="6" t="inlineStr">
        <is>
          <t>Continuation Sheet</t>
        </is>
      </c>
    </row>
    <row r="2">
      <c r="A2" s="2" t="inlineStr">
        <is>
          <t>2026-014 — Riverside Medical Office Building</t>
        </is>
      </c>
    </row>
    <row r="3">
      <c r="A3" s="2" t="inlineStr">
        <is>
          <t>Application No. 3 · 2026-04-01 to 2026-04-28</t>
        </is>
      </c>
    </row>
    <row r="5">
      <c r="A5" s="8" t="inlineStr">
        <is>
          <t>A
Item No.</t>
        </is>
      </c>
      <c r="B5" s="8" t="inlineStr">
        <is>
          <t>B
Description of Work</t>
        </is>
      </c>
      <c r="C5" s="8" t="inlineStr">
        <is>
          <t>CSI</t>
        </is>
      </c>
      <c r="D5" s="8" t="inlineStr">
        <is>
          <t>C
Scheduled Value</t>
        </is>
      </c>
      <c r="E5" s="8" t="inlineStr">
        <is>
          <t>D
From Previous Application</t>
        </is>
      </c>
      <c r="F5" s="8" t="inlineStr">
        <is>
          <t>E
This Period</t>
        </is>
      </c>
      <c r="G5" s="8" t="inlineStr">
        <is>
          <t>F
Materials Presently Stored</t>
        </is>
      </c>
      <c r="H5" s="8" t="inlineStr">
        <is>
          <t>G
Total Completed and Stored</t>
        </is>
      </c>
      <c r="I5" s="8" t="inlineStr">
        <is>
          <t>%
(G / C)</t>
        </is>
      </c>
      <c r="J5" s="8" t="inlineStr">
        <is>
          <t>H
Balance to Finish</t>
        </is>
      </c>
      <c r="K5" s="8" t="inlineStr">
        <is>
          <t>I
Retainage</t>
        </is>
      </c>
    </row>
    <row r="6">
      <c r="A6" s="9" t="inlineStr">
        <is>
          <t>001</t>
        </is>
      </c>
      <c r="B6" s="9" t="inlineStr">
        <is>
          <t>General conditions</t>
        </is>
      </c>
      <c r="C6" s="9" t="inlineStr">
        <is>
          <t>01</t>
        </is>
      </c>
      <c r="D6" s="10" t="n">
        <v>340000</v>
      </c>
      <c r="E6" s="10" t="n">
        <v>84000</v>
      </c>
      <c r="F6" s="10" t="n">
        <v>42000</v>
      </c>
      <c r="G6" s="10" t="n">
        <v>0</v>
      </c>
      <c r="H6" s="10">
        <f>E6+F6+G6</f>
        <v/>
      </c>
      <c r="I6" s="11">
        <f>IF(D6=0,0,H6/D6)</f>
        <v/>
      </c>
      <c r="J6" s="10">
        <f>D6-H6</f>
        <v/>
      </c>
      <c r="K6" s="10" t="n">
        <v>6300</v>
      </c>
    </row>
    <row r="7">
      <c r="A7" s="9" t="inlineStr">
        <is>
          <t>002</t>
        </is>
      </c>
      <c r="B7" s="9" t="inlineStr">
        <is>
          <t>Demolition and site clearing</t>
        </is>
      </c>
      <c r="C7" s="9" t="inlineStr">
        <is>
          <t>02</t>
        </is>
      </c>
      <c r="D7" s="10" t="n">
        <v>185000</v>
      </c>
      <c r="E7" s="10" t="n">
        <v>185000</v>
      </c>
      <c r="F7" s="10" t="n">
        <v>0</v>
      </c>
      <c r="G7" s="10" t="n">
        <v>0</v>
      </c>
      <c r="H7" s="10">
        <f>E7+F7+G7</f>
        <v/>
      </c>
      <c r="I7" s="11">
        <f>IF(D7=0,0,H7/D7)</f>
        <v/>
      </c>
      <c r="J7" s="10">
        <f>D7-H7</f>
        <v/>
      </c>
      <c r="K7" s="10" t="n">
        <v>9250</v>
      </c>
    </row>
    <row r="8">
      <c r="A8" s="9" t="inlineStr">
        <is>
          <t>003</t>
        </is>
      </c>
      <c r="B8" s="9" t="inlineStr">
        <is>
          <t>Concrete — foundations and slabs</t>
        </is>
      </c>
      <c r="C8" s="9" t="inlineStr">
        <is>
          <t>03</t>
        </is>
      </c>
      <c r="D8" s="10" t="n">
        <v>720000</v>
      </c>
      <c r="E8" s="10" t="n">
        <v>460000</v>
      </c>
      <c r="F8" s="10" t="n">
        <v>260000</v>
      </c>
      <c r="G8" s="10" t="n">
        <v>0</v>
      </c>
      <c r="H8" s="10">
        <f>E8+F8+G8</f>
        <v/>
      </c>
      <c r="I8" s="11">
        <f>IF(D8=0,0,H8/D8)</f>
        <v/>
      </c>
      <c r="J8" s="10">
        <f>D8-H8</f>
        <v/>
      </c>
      <c r="K8" s="10" t="n">
        <v>36000</v>
      </c>
    </row>
    <row r="9">
      <c r="A9" s="9" t="inlineStr">
        <is>
          <t>004</t>
        </is>
      </c>
      <c r="B9" s="9" t="inlineStr">
        <is>
          <t>Masonry</t>
        </is>
      </c>
      <c r="C9" s="9" t="inlineStr">
        <is>
          <t>04</t>
        </is>
      </c>
      <c r="D9" s="10" t="n">
        <v>265000</v>
      </c>
      <c r="E9" s="10" t="n">
        <v>0</v>
      </c>
      <c r="F9" s="10" t="n">
        <v>90000</v>
      </c>
      <c r="G9" s="10" t="n">
        <v>0</v>
      </c>
      <c r="H9" s="10">
        <f>E9+F9+G9</f>
        <v/>
      </c>
      <c r="I9" s="11">
        <f>IF(D9=0,0,H9/D9)</f>
        <v/>
      </c>
      <c r="J9" s="10">
        <f>D9-H9</f>
        <v/>
      </c>
      <c r="K9" s="10" t="n">
        <v>4500</v>
      </c>
    </row>
    <row r="10">
      <c r="A10" s="9" t="inlineStr">
        <is>
          <t>005</t>
        </is>
      </c>
      <c r="B10" s="9" t="inlineStr">
        <is>
          <t>Structural steel</t>
        </is>
      </c>
      <c r="C10" s="9" t="inlineStr">
        <is>
          <t>05</t>
        </is>
      </c>
      <c r="D10" s="10" t="n">
        <v>890000</v>
      </c>
      <c r="E10" s="10" t="n">
        <v>180000</v>
      </c>
      <c r="F10" s="10" t="n">
        <v>340000</v>
      </c>
      <c r="G10" s="10" t="n">
        <v>0</v>
      </c>
      <c r="H10" s="10">
        <f>E10+F10+G10</f>
        <v/>
      </c>
      <c r="I10" s="11">
        <f>IF(D10=0,0,H10/D10)</f>
        <v/>
      </c>
      <c r="J10" s="10">
        <f>D10-H10</f>
        <v/>
      </c>
      <c r="K10" s="10" t="n">
        <v>26000</v>
      </c>
    </row>
    <row r="11">
      <c r="A11" s="9" t="inlineStr">
        <is>
          <t>006</t>
        </is>
      </c>
      <c r="B11" s="9" t="inlineStr">
        <is>
          <t>Rough and finish carpentry</t>
        </is>
      </c>
      <c r="C11" s="9" t="inlineStr">
        <is>
          <t>06</t>
        </is>
      </c>
      <c r="D11" s="10" t="n">
        <v>210000</v>
      </c>
      <c r="E11" s="10" t="n">
        <v>0</v>
      </c>
      <c r="F11" s="10" t="n">
        <v>0</v>
      </c>
      <c r="G11" s="10" t="n">
        <v>0</v>
      </c>
      <c r="H11" s="10">
        <f>E11+F11+G11</f>
        <v/>
      </c>
      <c r="I11" s="11">
        <f>IF(D11=0,0,H11/D11)</f>
        <v/>
      </c>
      <c r="J11" s="10">
        <f>D11-H11</f>
        <v/>
      </c>
      <c r="K11" s="10" t="n">
        <v>0</v>
      </c>
    </row>
    <row r="12">
      <c r="A12" s="9" t="inlineStr">
        <is>
          <t>007</t>
        </is>
      </c>
      <c r="B12" s="9" t="inlineStr">
        <is>
          <t>Roofing and waterproofing</t>
        </is>
      </c>
      <c r="C12" s="9" t="inlineStr">
        <is>
          <t>07</t>
        </is>
      </c>
      <c r="D12" s="10" t="n">
        <v>305000</v>
      </c>
      <c r="E12" s="10" t="n">
        <v>0</v>
      </c>
      <c r="F12" s="10" t="n">
        <v>0</v>
      </c>
      <c r="G12" s="10" t="n">
        <v>0</v>
      </c>
      <c r="H12" s="10">
        <f>E12+F12+G12</f>
        <v/>
      </c>
      <c r="I12" s="11">
        <f>IF(D12=0,0,H12/D12)</f>
        <v/>
      </c>
      <c r="J12" s="10">
        <f>D12-H12</f>
        <v/>
      </c>
      <c r="K12" s="10" t="n">
        <v>0</v>
      </c>
    </row>
    <row r="13">
      <c r="A13" s="9" t="inlineStr">
        <is>
          <t>008</t>
        </is>
      </c>
      <c r="B13" s="9" t="inlineStr">
        <is>
          <t>Glazing and curtain wall</t>
        </is>
      </c>
      <c r="C13" s="9" t="inlineStr">
        <is>
          <t>08</t>
        </is>
      </c>
      <c r="D13" s="10" t="n">
        <v>615000</v>
      </c>
      <c r="E13" s="10" t="n">
        <v>0</v>
      </c>
      <c r="F13" s="10" t="n">
        <v>0</v>
      </c>
      <c r="G13" s="10" t="n">
        <v>0</v>
      </c>
      <c r="H13" s="10">
        <f>E13+F13+G13</f>
        <v/>
      </c>
      <c r="I13" s="11">
        <f>IF(D13=0,0,H13/D13)</f>
        <v/>
      </c>
      <c r="J13" s="10">
        <f>D13-H13</f>
        <v/>
      </c>
      <c r="K13" s="10" t="n">
        <v>0</v>
      </c>
    </row>
    <row r="14">
      <c r="A14" s="9" t="inlineStr">
        <is>
          <t>009</t>
        </is>
      </c>
      <c r="B14" s="9" t="inlineStr">
        <is>
          <t>Interior finishes</t>
        </is>
      </c>
      <c r="C14" s="9" t="inlineStr">
        <is>
          <t>09</t>
        </is>
      </c>
      <c r="D14" s="10" t="n">
        <v>430000</v>
      </c>
      <c r="E14" s="10" t="n">
        <v>0</v>
      </c>
      <c r="F14" s="10" t="n">
        <v>0</v>
      </c>
      <c r="G14" s="10" t="n">
        <v>0</v>
      </c>
      <c r="H14" s="10">
        <f>E14+F14+G14</f>
        <v/>
      </c>
      <c r="I14" s="11">
        <f>IF(D14=0,0,H14/D14)</f>
        <v/>
      </c>
      <c r="J14" s="10">
        <f>D14-H14</f>
        <v/>
      </c>
      <c r="K14" s="10" t="n">
        <v>0</v>
      </c>
    </row>
    <row r="15">
      <c r="A15" s="9" t="inlineStr">
        <is>
          <t>010</t>
        </is>
      </c>
      <c r="B15" s="9" t="inlineStr">
        <is>
          <t>Plumbing</t>
        </is>
      </c>
      <c r="C15" s="9" t="inlineStr">
        <is>
          <t>22</t>
        </is>
      </c>
      <c r="D15" s="10" t="n">
        <v>275000</v>
      </c>
      <c r="E15" s="10" t="n">
        <v>0</v>
      </c>
      <c r="F15" s="10" t="n">
        <v>0</v>
      </c>
      <c r="G15" s="10" t="n">
        <v>0</v>
      </c>
      <c r="H15" s="10">
        <f>E15+F15+G15</f>
        <v/>
      </c>
      <c r="I15" s="11">
        <f>IF(D15=0,0,H15/D15)</f>
        <v/>
      </c>
      <c r="J15" s="10">
        <f>D15-H15</f>
        <v/>
      </c>
      <c r="K15" s="10" t="n">
        <v>0</v>
      </c>
    </row>
    <row r="16">
      <c r="A16" s="9" t="inlineStr">
        <is>
          <t>011</t>
        </is>
      </c>
      <c r="B16" s="9" t="inlineStr">
        <is>
          <t>HVAC</t>
        </is>
      </c>
      <c r="C16" s="9" t="inlineStr">
        <is>
          <t>23</t>
        </is>
      </c>
      <c r="D16" s="10" t="n">
        <v>395000</v>
      </c>
      <c r="E16" s="10" t="n">
        <v>0</v>
      </c>
      <c r="F16" s="10" t="n">
        <v>0</v>
      </c>
      <c r="G16" s="10" t="n">
        <v>0</v>
      </c>
      <c r="H16" s="10">
        <f>E16+F16+G16</f>
        <v/>
      </c>
      <c r="I16" s="11">
        <f>IF(D16=0,0,H16/D16)</f>
        <v/>
      </c>
      <c r="J16" s="10">
        <f>D16-H16</f>
        <v/>
      </c>
      <c r="K16" s="10" t="n">
        <v>0</v>
      </c>
    </row>
    <row r="17">
      <c r="A17" s="9" t="inlineStr">
        <is>
          <t>012</t>
        </is>
      </c>
      <c r="B17" s="9" t="inlineStr">
        <is>
          <t>Electrical</t>
        </is>
      </c>
      <c r="C17" s="9" t="inlineStr">
        <is>
          <t>26</t>
        </is>
      </c>
      <c r="D17" s="10" t="n">
        <v>220000</v>
      </c>
      <c r="E17" s="10" t="n">
        <v>0</v>
      </c>
      <c r="F17" s="10" t="n">
        <v>0</v>
      </c>
      <c r="G17" s="10" t="n">
        <v>0</v>
      </c>
      <c r="H17" s="10">
        <f>E17+F17+G17</f>
        <v/>
      </c>
      <c r="I17" s="11">
        <f>IF(D17=0,0,H17/D17)</f>
        <v/>
      </c>
      <c r="J17" s="10">
        <f>D17-H17</f>
        <v/>
      </c>
      <c r="K17" s="10" t="n">
        <v>0</v>
      </c>
    </row>
    <row r="18">
      <c r="A18" s="9" t="inlineStr">
        <is>
          <t>013</t>
        </is>
      </c>
      <c r="B18" s="9" t="inlineStr">
        <is>
          <t>Rooftop mechanical screen</t>
        </is>
      </c>
      <c r="C18" s="9" t="inlineStr">
        <is>
          <t>05</t>
        </is>
      </c>
      <c r="D18" s="10" t="n">
        <v>148000</v>
      </c>
      <c r="E18" s="10" t="n">
        <v>0</v>
      </c>
      <c r="F18" s="10" t="n">
        <v>0</v>
      </c>
      <c r="G18" s="10" t="n">
        <v>0</v>
      </c>
      <c r="H18" s="10">
        <f>E18+F18+G18</f>
        <v/>
      </c>
      <c r="I18" s="11">
        <f>IF(D18=0,0,H18/D18)</f>
        <v/>
      </c>
      <c r="J18" s="10">
        <f>D18-H18</f>
        <v/>
      </c>
      <c r="K18" s="10" t="n">
        <v>0</v>
      </c>
    </row>
    <row r="19">
      <c r="B19" s="4" t="inlineStr">
        <is>
          <t>TOTALS</t>
        </is>
      </c>
      <c r="D19" s="12">
        <f>SUM(D6:D18)</f>
        <v/>
      </c>
      <c r="E19" s="12">
        <f>SUM(E6:E18)</f>
        <v/>
      </c>
      <c r="F19" s="12">
        <f>SUM(F6:F18)</f>
        <v/>
      </c>
      <c r="G19" s="12">
        <f>SUM(G6:G18)</f>
        <v/>
      </c>
      <c r="H19" s="12">
        <f>SUM(H6:H18)</f>
        <v/>
      </c>
      <c r="J19" s="12">
        <f>SUM(J6:J18)</f>
        <v/>
      </c>
      <c r="K19" s="12">
        <f>SUM(K6:K18)</f>
        <v/>
      </c>
    </row>
    <row r="21">
      <c r="A21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2"/>
    <row r="23"/>
  </sheetData>
  <mergeCells count="1">
    <mergeCell ref="A21:K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70" customWidth="1" min="3" max="3"/>
    <col width="16" customWidth="1" min="4" max="4"/>
    <col width="16" customWidth="1" min="5" max="5"/>
    <col width="14" customWidth="1" min="6" max="6"/>
    <col width="44" customWidth="1" min="7" max="7"/>
  </cols>
  <sheetData>
    <row r="1">
      <c r="A1" s="6" t="inlineStr">
        <is>
          <t>Reconciliation</t>
        </is>
      </c>
    </row>
    <row r="2">
      <c r="A2" s="2" t="inlineStr">
        <is>
          <t>1 warning(s).</t>
        </is>
      </c>
    </row>
    <row r="4">
      <c r="A4" s="13" t="inlineStr">
        <is>
          <t>Rule</t>
        </is>
      </c>
      <c r="B4" s="13" t="inlineStr">
        <is>
          <t>Severity</t>
        </is>
      </c>
      <c r="C4" s="13" t="inlineStr">
        <is>
          <t>Finding</t>
        </is>
      </c>
      <c r="D4" s="13" t="inlineStr">
        <is>
          <t>Expected</t>
        </is>
      </c>
      <c r="E4" s="13" t="inlineStr">
        <is>
          <t>Actual</t>
        </is>
      </c>
      <c r="F4" s="13" t="inlineStr">
        <is>
          <t>Difference</t>
        </is>
      </c>
      <c r="G4" s="13" t="inlineStr">
        <is>
          <t>Reference</t>
        </is>
      </c>
    </row>
    <row r="5">
      <c r="A5" t="inlineStr">
        <is>
          <t>COMPLIANCE-MISSING</t>
        </is>
      </c>
      <c r="B5" t="inlineStr">
        <is>
          <t>warning</t>
        </is>
      </c>
      <c r="C5" t="inlineStr">
        <is>
          <t>Form W-9: nothing on file.</t>
        </is>
      </c>
      <c r="G5" t="inlineStr">
        <is>
          <t>project compliance requirements</t>
        </is>
      </c>
    </row>
    <row r="6">
      <c r="A6" t="inlineStr">
        <is>
          <t>INFO-RETAINED</t>
        </is>
      </c>
      <c r="B6" t="inlineStr">
        <is>
          <t>info</t>
        </is>
      </c>
      <c r="C6" t="inlineStr">
        <is>
          <t>Retainage held to date: $82,050.00.</t>
        </is>
      </c>
      <c r="E6" s="3" t="n">
        <v>82050</v>
      </c>
      <c r="G6" t="inlineStr"/>
    </row>
    <row r="7">
      <c r="A7" t="inlineStr">
        <is>
          <t>INFO-COMPLETE</t>
        </is>
      </c>
      <c r="B7" t="inlineStr">
        <is>
          <t>info</t>
        </is>
      </c>
      <c r="C7" t="inlineStr">
        <is>
          <t>Project is 32.83% complete by value.</t>
        </is>
      </c>
      <c r="E7" s="3" t="n">
        <v>32.83</v>
      </c>
      <c r="G7" t="inlineStr"/>
    </row>
    <row r="8">
      <c r="A8" t="inlineStr">
        <is>
          <t>INFO-MOVEMENT</t>
        </is>
      </c>
      <c r="B8" t="inlineStr">
        <is>
          <t>info</t>
        </is>
      </c>
      <c r="C8" t="inlineStr">
        <is>
          <t>Payment due moved $161,500.00 against the previous application.</t>
        </is>
      </c>
      <c r="E8" s="3" t="n">
        <v>161500</v>
      </c>
      <c r="G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2026-08-16T02:45:12Z</dcterms:created>
  <dcterms:modified xsi:type="dcterms:W3CDTF">2026-08-16T02:45:12Z</dcterms:modified>
</cp:coreProperties>
</file>